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прилож 1" sheetId="1" r:id="rId1"/>
  </sheets>
  <definedNames/>
  <calcPr fullCalcOnLoad="1"/>
</workbook>
</file>

<file path=xl/sharedStrings.xml><?xml version="1.0" encoding="utf-8"?>
<sst xmlns="http://schemas.openxmlformats.org/spreadsheetml/2006/main" count="281" uniqueCount="99">
  <si>
    <t>Наименование</t>
  </si>
  <si>
    <t>Код функциональной классификации</t>
  </si>
  <si>
    <t>Раздел</t>
  </si>
  <si>
    <t>Целевая статья</t>
  </si>
  <si>
    <t>группа вида расхода</t>
  </si>
  <si>
    <t>Всего</t>
  </si>
  <si>
    <r>
      <t>Общегосударственные</t>
    </r>
    <r>
      <rPr>
        <b/>
        <sz val="9"/>
        <rFont val="Arial Unicode MS"/>
        <family val="2"/>
      </rPr>
      <t xml:space="preserve"> </t>
    </r>
    <r>
      <rPr>
        <b/>
        <sz val="9"/>
        <rFont val="Times New Roman"/>
        <family val="1"/>
      </rPr>
      <t>вопросы</t>
    </r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</si>
  <si>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</si>
  <si>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</si>
  <si>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99 0 00 00000</t>
  </si>
  <si>
    <t>Расходы общегосударственного характера</t>
  </si>
  <si>
    <t>99 0 04 00000</t>
  </si>
  <si>
    <t>Глава муниципального образования</t>
  </si>
  <si>
    <t>99 0 04 20300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</si>
  <si>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</si>
  <si>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</si>
  <si>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обеспечение выполнения функций государственными органами</t>
  </si>
  <si>
    <t>99 0 04 20401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</si>
  <si>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</si>
  <si>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в том числе:</t>
  </si>
  <si>
    <t>Уплата налога на имущество организаций и земельного налога</t>
  </si>
  <si>
    <t>99 0 89 00000</t>
  </si>
  <si>
    <t>Иные бюджетные ассигнования</t>
  </si>
  <si>
    <t>99 0 89 20401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</si>
  <si>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</si>
  <si>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</si>
  <si>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органов местных администраций</t>
  </si>
  <si>
    <t>99 0 04 07005</t>
  </si>
  <si>
    <t>Другие общегосударственные вопросы</t>
  </si>
  <si>
    <t>01</t>
  </si>
  <si>
    <t>00</t>
  </si>
  <si>
    <t>02</t>
  </si>
  <si>
    <t>03</t>
  </si>
  <si>
    <t>04</t>
  </si>
  <si>
    <t>06</t>
  </si>
  <si>
    <t>Расходы за счет местного бюджета на организацию работы аппарата управления</t>
  </si>
  <si>
    <t>Дорожное хозяйство (Дорожные фонды)</t>
  </si>
  <si>
    <t>Дорожное хозяйство</t>
  </si>
  <si>
    <t>Мероприятия в области дорожного хозяйства</t>
  </si>
  <si>
    <t>795 00 35040</t>
  </si>
  <si>
    <t>Жилищно-коммунальное хозяйство</t>
  </si>
  <si>
    <t>Поддержка коммунального хозяйства</t>
  </si>
  <si>
    <r>
      <t xml:space="preserve">Мероприятия </t>
    </r>
    <r>
      <rPr>
        <b/>
        <sz val="7"/>
        <rFont val="Times New Roman"/>
        <family val="1"/>
      </rPr>
      <t xml:space="preserve">в области </t>
    </r>
    <r>
      <rPr>
        <sz val="7"/>
        <rFont val="Times New Roman"/>
        <family val="1"/>
      </rPr>
      <t xml:space="preserve">коммунального </t>
    </r>
    <r>
      <rPr>
        <b/>
        <sz val="7"/>
        <rFont val="Times New Roman"/>
        <family val="1"/>
      </rPr>
      <t>хозяйства</t>
    </r>
  </si>
  <si>
    <t>Мероприятия в области благоустройства</t>
  </si>
  <si>
    <t>99 0 60 00000</t>
  </si>
  <si>
    <t>Уличное освещение</t>
  </si>
  <si>
    <t>99 0 60 60001</t>
  </si>
  <si>
    <t>Организация и содержание мест захоронения</t>
  </si>
  <si>
    <t>99 0 60 60004</t>
  </si>
  <si>
    <t>Прочие мероприятия по благоустройству</t>
  </si>
  <si>
    <t>99 0 60 60005</t>
  </si>
  <si>
    <t>Реализация иных государственных функций в области социальной политики</t>
  </si>
  <si>
    <t>99 0 06 00000</t>
  </si>
  <si>
    <t>Доплаты к пенсиям, дополнительное пенсионное обеспечение</t>
  </si>
  <si>
    <t>99 0 06 49100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</si>
  <si>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</si>
  <si>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</si>
  <si>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05</t>
  </si>
  <si>
    <t>13</t>
  </si>
  <si>
    <t>11</t>
  </si>
  <si>
    <t>09</t>
  </si>
  <si>
    <t>к решению Совета депутатов</t>
  </si>
  <si>
    <t>Кунашакского сельского поселения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</si>
  <si>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</si>
  <si>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</si>
  <si>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Подраздел</t>
  </si>
  <si>
    <r>
      <t xml:space="preserve">Социальная </t>
    </r>
    <r>
      <rPr>
        <sz val="10"/>
        <rFont val="Times New Roman"/>
        <family val="1"/>
      </rPr>
      <t>политика</t>
    </r>
  </si>
  <si>
    <t xml:space="preserve">Выполнение других обязательств муниципальных образований </t>
  </si>
  <si>
    <t>Защита населения и территории от ЧС природного и технического характера,гражданская оборона</t>
  </si>
  <si>
    <t>МП Развитие гражданской обороны, защита населения и територии Кунашакского мун.р-а от ЧС природного и технического характера</t>
  </si>
  <si>
    <t>Предупреждение и ликвидация последствий ЧС и стихийных бедствий природного и технического характера</t>
  </si>
  <si>
    <t>99 0 04 21801</t>
  </si>
  <si>
    <t xml:space="preserve">Национальная безопасность и правоохранительная деятельность </t>
  </si>
  <si>
    <t>79 5 00 41030</t>
  </si>
  <si>
    <t>Другие вопросы в области жилищно коммунального хозяйства</t>
  </si>
  <si>
    <t>МП Комплексное развитие систем коммунальной инфраструктуры</t>
  </si>
  <si>
    <t xml:space="preserve">Бюджетные инвестиции в области капитального строительства госсударственной собственности </t>
  </si>
  <si>
    <t>07</t>
  </si>
  <si>
    <t>02 0 00 00020</t>
  </si>
  <si>
    <t>02 0 00 00000</t>
  </si>
  <si>
    <t>Обеспеченение проведение выборов и референдумов</t>
  </si>
  <si>
    <t xml:space="preserve">Проведение выборов в представительные органы местного самоуправления </t>
  </si>
  <si>
    <t>99 0 12 72230</t>
  </si>
  <si>
    <t>99 0 12 00000</t>
  </si>
  <si>
    <t>Приложение 1</t>
  </si>
  <si>
    <r>
      <t xml:space="preserve">                                                                              бюджета поселения на 2017 год.                                      </t>
    </r>
    <r>
      <rPr>
        <sz val="9"/>
        <rFont val="Times New Roman"/>
        <family val="1"/>
      </rPr>
      <t xml:space="preserve">тыс.руб   </t>
    </r>
    <r>
      <rPr>
        <b/>
        <sz val="9"/>
        <rFont val="Times New Roman"/>
        <family val="1"/>
      </rPr>
      <t xml:space="preserve"> </t>
    </r>
  </si>
  <si>
    <t>792 00 32040</t>
  </si>
  <si>
    <t>792 00 00000</t>
  </si>
  <si>
    <t>79 0 0032050</t>
  </si>
  <si>
    <t>Итого</t>
  </si>
  <si>
    <t>Сумма на 01.01.2017</t>
  </si>
  <si>
    <t>Сумма с изменениями на 07.06.2017</t>
  </si>
  <si>
    <t xml:space="preserve">99 0 0409203      </t>
  </si>
  <si>
    <t>99 0 0421801</t>
  </si>
  <si>
    <t>99 0 0229700</t>
  </si>
  <si>
    <t xml:space="preserve">"О внесении изменения в решение №42 от 28.12.2016г.Кунашакского сельского поселения </t>
  </si>
  <si>
    <t>Изменение на 25.08.2017</t>
  </si>
  <si>
    <t>"О бюджете Кунашакского сельского поселения на 2017 и плановые периоды 2018 и 2019гг"</t>
  </si>
  <si>
    <t>25.08.2017г. № 30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</si>
</sst>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000000"/>
    <numFmt numFmtId="194" formatCode="#,##0.00_ ;\-#,##0.00\ "/>
    <numFmt numFmtId="195" formatCode="[$-FC19]d\ mmmm\ yyyy\ &quot;г.&quot;"/>
  </numFmts>
  <fonts count="54">
    <font>
      <sz val="10"/>
      <name val="Arial"/>
      <family val="0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9"/>
      <name val="Arial Unicode MS"/>
      <family val="2"/>
    </font>
    <font>
      <b/>
      <sz val="10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7"/>
      <color indexed="10"/>
      <name val="Times New Roman"/>
      <family val="1"/>
    </font>
    <font>
      <b/>
      <i/>
      <sz val="7"/>
      <color indexed="10"/>
      <name val="Times New Roman"/>
      <family val="1"/>
    </font>
    <font>
      <sz val="7"/>
      <color indexed="10"/>
      <name val="Times New Roman"/>
      <family val="1"/>
    </font>
    <font>
      <i/>
      <sz val="7"/>
      <color indexed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12" fillId="34" borderId="10" xfId="0" applyNumberFormat="1" applyFont="1" applyFill="1" applyBorder="1" applyAlignment="1">
      <alignment horizontal="center" vertical="top" wrapText="1"/>
    </xf>
    <xf numFmtId="2" fontId="13" fillId="34" borderId="10" xfId="0" applyNumberFormat="1" applyFont="1" applyFill="1" applyBorder="1" applyAlignment="1">
      <alignment horizontal="center" vertical="top" wrapText="1"/>
    </xf>
    <xf numFmtId="2" fontId="14" fillId="34" borderId="10" xfId="0" applyNumberFormat="1" applyFont="1" applyFill="1" applyBorder="1" applyAlignment="1">
      <alignment horizontal="center" vertical="top" wrapText="1"/>
    </xf>
    <xf numFmtId="2" fontId="15" fillId="34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vertical="top" wrapText="1"/>
    </xf>
    <xf numFmtId="3" fontId="7" fillId="0" borderId="10" xfId="0" applyNumberFormat="1" applyFont="1" applyBorder="1" applyAlignment="1">
      <alignment horizontal="center" vertical="top" wrapText="1"/>
    </xf>
    <xf numFmtId="2" fontId="8" fillId="35" borderId="10" xfId="0" applyNumberFormat="1" applyFont="1" applyFill="1" applyBorder="1" applyAlignment="1">
      <alignment horizontal="center" vertical="top" wrapText="1"/>
    </xf>
    <xf numFmtId="2" fontId="5" fillId="35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2" fontId="14" fillId="33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" fontId="14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2" fontId="12" fillId="33" borderId="10" xfId="0" applyNumberFormat="1" applyFont="1" applyFill="1" applyBorder="1" applyAlignment="1">
      <alignment horizontal="center" vertical="top" wrapText="1"/>
    </xf>
    <xf numFmtId="2" fontId="12" fillId="34" borderId="10" xfId="0" applyNumberFormat="1" applyFont="1" applyFill="1" applyBorder="1" applyAlignment="1">
      <alignment horizontal="center" vertical="top" wrapText="1"/>
    </xf>
    <xf numFmtId="2" fontId="13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A7" sqref="A7:J7"/>
    </sheetView>
  </sheetViews>
  <sheetFormatPr defaultColWidth="9.140625" defaultRowHeight="12.75"/>
  <cols>
    <col min="1" max="1" width="1.421875" style="0" customWidth="1"/>
    <col min="2" max="2" width="31.28125" style="0" customWidth="1"/>
    <col min="3" max="3" width="5.28125" style="0" customWidth="1"/>
    <col min="4" max="4" width="5.00390625" style="0" customWidth="1"/>
    <col min="5" max="5" width="9.00390625" style="0" customWidth="1"/>
    <col min="6" max="6" width="5.421875" style="0" customWidth="1"/>
    <col min="7" max="8" width="8.8515625" style="0" customWidth="1"/>
    <col min="9" max="9" width="9.7109375" style="0" bestFit="1" customWidth="1"/>
    <col min="10" max="10" width="8.8515625" style="0" customWidth="1"/>
  </cols>
  <sheetData>
    <row r="1" spans="9:10" ht="12.75">
      <c r="I1" s="50"/>
      <c r="J1" s="50"/>
    </row>
    <row r="2" spans="1:10" ht="15">
      <c r="A2" s="52" t="s">
        <v>84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2.75">
      <c r="A3" s="53" t="s">
        <v>61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2.75">
      <c r="A4" s="54" t="s">
        <v>62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2.75">
      <c r="A5" s="54" t="s">
        <v>95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12.75">
      <c r="A6" s="54" t="s">
        <v>97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12.75">
      <c r="A7" s="54" t="s">
        <v>98</v>
      </c>
      <c r="B7" s="54"/>
      <c r="C7" s="54"/>
      <c r="D7" s="54"/>
      <c r="E7" s="54"/>
      <c r="F7" s="54"/>
      <c r="G7" s="54"/>
      <c r="H7" s="54"/>
      <c r="I7" s="54"/>
      <c r="J7" s="54"/>
    </row>
    <row r="8" spans="2:10" ht="12.75">
      <c r="B8" s="51" t="s">
        <v>63</v>
      </c>
      <c r="C8" s="51"/>
      <c r="D8" s="51"/>
      <c r="E8" s="51"/>
      <c r="F8" s="51"/>
      <c r="G8" s="51"/>
      <c r="H8" s="51"/>
      <c r="I8" s="51"/>
      <c r="J8" s="51"/>
    </row>
    <row r="9" spans="2:10" ht="12.75">
      <c r="B9" s="51" t="s">
        <v>64</v>
      </c>
      <c r="C9" s="51"/>
      <c r="D9" s="51"/>
      <c r="E9" s="51"/>
      <c r="F9" s="51"/>
      <c r="G9" s="51"/>
      <c r="H9" s="51"/>
      <c r="I9" s="51"/>
      <c r="J9" s="51"/>
    </row>
    <row r="10" spans="2:10" ht="12.75">
      <c r="B10" s="59" t="s">
        <v>85</v>
      </c>
      <c r="C10" s="59"/>
      <c r="D10" s="59"/>
      <c r="E10" s="59"/>
      <c r="F10" s="59"/>
      <c r="G10" s="59"/>
      <c r="H10" s="59"/>
      <c r="I10" s="59"/>
      <c r="J10" s="59"/>
    </row>
    <row r="11" spans="2:10" ht="12.75" customHeight="1">
      <c r="B11" s="55" t="s">
        <v>0</v>
      </c>
      <c r="C11" s="55" t="s">
        <v>1</v>
      </c>
      <c r="D11" s="55"/>
      <c r="E11" s="55"/>
      <c r="F11" s="55"/>
      <c r="G11" s="58" t="s">
        <v>90</v>
      </c>
      <c r="H11" s="56" t="s">
        <v>91</v>
      </c>
      <c r="I11" s="56" t="s">
        <v>96</v>
      </c>
      <c r="J11" s="56" t="s">
        <v>89</v>
      </c>
    </row>
    <row r="12" spans="2:10" ht="28.5">
      <c r="B12" s="55"/>
      <c r="C12" s="49" t="s">
        <v>2</v>
      </c>
      <c r="D12" s="49" t="s">
        <v>65</v>
      </c>
      <c r="E12" s="49" t="s">
        <v>3</v>
      </c>
      <c r="F12" s="49" t="s">
        <v>4</v>
      </c>
      <c r="G12" s="58"/>
      <c r="H12" s="57"/>
      <c r="I12" s="57"/>
      <c r="J12" s="57"/>
    </row>
    <row r="13" spans="2:10" ht="15">
      <c r="B13" s="16" t="s">
        <v>5</v>
      </c>
      <c r="C13" s="17"/>
      <c r="D13" s="17"/>
      <c r="E13" s="17"/>
      <c r="F13" s="17"/>
      <c r="G13" s="33">
        <f>G14+G55+G63+G79</f>
        <v>10180.099999999999</v>
      </c>
      <c r="H13" s="33">
        <f>H14+H49+H55+H63+H79</f>
        <v>12770.599999999999</v>
      </c>
      <c r="I13" s="33">
        <v>1.5</v>
      </c>
      <c r="J13" s="33">
        <f>J14+J55+J63+J79+J49</f>
        <v>12772.1</v>
      </c>
    </row>
    <row r="14" spans="2:10" ht="15.75" customHeight="1">
      <c r="B14" s="18" t="s">
        <v>6</v>
      </c>
      <c r="C14" s="19" t="s">
        <v>29</v>
      </c>
      <c r="D14" s="19" t="s">
        <v>30</v>
      </c>
      <c r="E14" s="17"/>
      <c r="F14" s="17"/>
      <c r="G14" s="33">
        <f>G15+G20+G25+G32+G49+G36+G43+G39</f>
        <v>4773.2</v>
      </c>
      <c r="H14" s="33">
        <f>H15+H20+H25+H32+H36+H39+H43</f>
        <v>4619.2</v>
      </c>
      <c r="I14" s="33">
        <v>0</v>
      </c>
      <c r="J14" s="33">
        <f>J15+J20+J25+J32+J36+J39+J43</f>
        <v>4784.8</v>
      </c>
    </row>
    <row r="15" spans="2:10" ht="38.25" customHeight="1">
      <c r="B15" s="36" t="s">
        <v>7</v>
      </c>
      <c r="C15" s="40" t="s">
        <v>29</v>
      </c>
      <c r="D15" s="38" t="s">
        <v>31</v>
      </c>
      <c r="E15" s="35"/>
      <c r="F15" s="35"/>
      <c r="G15" s="39">
        <f>G19</f>
        <v>629.5</v>
      </c>
      <c r="H15" s="39">
        <f>H19</f>
        <v>629.5</v>
      </c>
      <c r="I15" s="39">
        <f>I19</f>
        <v>44.1</v>
      </c>
      <c r="J15" s="39">
        <f>J19</f>
        <v>673.6</v>
      </c>
    </row>
    <row r="16" spans="2:10" ht="15.75" customHeight="1">
      <c r="B16" s="6" t="s">
        <v>8</v>
      </c>
      <c r="C16" s="4" t="s">
        <v>29</v>
      </c>
      <c r="D16" s="4" t="s">
        <v>31</v>
      </c>
      <c r="E16" s="7" t="s">
        <v>9</v>
      </c>
      <c r="F16" s="1"/>
      <c r="G16" s="5">
        <f>G19</f>
        <v>629.5</v>
      </c>
      <c r="H16" s="5">
        <f>H19</f>
        <v>629.5</v>
      </c>
      <c r="I16" s="5"/>
      <c r="J16" s="5">
        <f>J19</f>
        <v>673.6</v>
      </c>
    </row>
    <row r="17" spans="2:10" ht="16.5" customHeight="1">
      <c r="B17" s="6" t="s">
        <v>10</v>
      </c>
      <c r="C17" s="4" t="s">
        <v>29</v>
      </c>
      <c r="D17" s="4" t="s">
        <v>31</v>
      </c>
      <c r="E17" s="7" t="s">
        <v>11</v>
      </c>
      <c r="F17" s="1"/>
      <c r="G17" s="5">
        <f>G19</f>
        <v>629.5</v>
      </c>
      <c r="H17" s="5">
        <f>H19</f>
        <v>629.5</v>
      </c>
      <c r="I17" s="5"/>
      <c r="J17" s="5">
        <f>J19</f>
        <v>673.6</v>
      </c>
    </row>
    <row r="18" spans="2:10" ht="9.75" customHeight="1">
      <c r="B18" s="8" t="s">
        <v>12</v>
      </c>
      <c r="C18" s="3" t="s">
        <v>29</v>
      </c>
      <c r="D18" s="3" t="s">
        <v>31</v>
      </c>
      <c r="E18" s="9" t="s">
        <v>13</v>
      </c>
      <c r="F18" s="1"/>
      <c r="G18" s="5">
        <f>G19</f>
        <v>629.5</v>
      </c>
      <c r="H18" s="5">
        <f>H15</f>
        <v>629.5</v>
      </c>
      <c r="I18" s="5"/>
      <c r="J18" s="5">
        <f>J19</f>
        <v>673.6</v>
      </c>
    </row>
    <row r="19" spans="2:10" ht="43.5" customHeight="1">
      <c r="B19" s="6" t="s">
        <v>14</v>
      </c>
      <c r="C19" s="4" t="s">
        <v>29</v>
      </c>
      <c r="D19" s="4" t="s">
        <v>31</v>
      </c>
      <c r="E19" s="7" t="s">
        <v>13</v>
      </c>
      <c r="F19" s="7">
        <v>100</v>
      </c>
      <c r="G19" s="22">
        <v>629.5</v>
      </c>
      <c r="H19" s="22">
        <v>629.5</v>
      </c>
      <c r="I19" s="22">
        <v>44.1</v>
      </c>
      <c r="J19" s="22">
        <f>629.5+44.1</f>
        <v>673.6</v>
      </c>
    </row>
    <row r="20" spans="2:10" ht="51" customHeight="1">
      <c r="B20" s="36" t="s">
        <v>15</v>
      </c>
      <c r="C20" s="40" t="s">
        <v>29</v>
      </c>
      <c r="D20" s="38" t="s">
        <v>32</v>
      </c>
      <c r="E20" s="35"/>
      <c r="F20" s="35"/>
      <c r="G20" s="39">
        <f>G23+G24</f>
        <v>174.9</v>
      </c>
      <c r="H20" s="39">
        <f>H21</f>
        <v>174.9</v>
      </c>
      <c r="I20" s="39">
        <f>I23+I24</f>
        <v>0</v>
      </c>
      <c r="J20" s="39">
        <f>J23+J24</f>
        <v>174.9</v>
      </c>
    </row>
    <row r="21" spans="2:10" ht="16.5" customHeight="1">
      <c r="B21" s="6" t="s">
        <v>10</v>
      </c>
      <c r="C21" s="4" t="s">
        <v>29</v>
      </c>
      <c r="D21" s="4" t="s">
        <v>32</v>
      </c>
      <c r="E21" s="7" t="s">
        <v>11</v>
      </c>
      <c r="F21" s="1"/>
      <c r="G21" s="10">
        <f>G20</f>
        <v>174.9</v>
      </c>
      <c r="H21" s="10">
        <f>H22</f>
        <v>174.9</v>
      </c>
      <c r="I21" s="10"/>
      <c r="J21" s="10">
        <f>J20</f>
        <v>174.9</v>
      </c>
    </row>
    <row r="22" spans="2:10" ht="19.5" customHeight="1">
      <c r="B22" s="6" t="s">
        <v>16</v>
      </c>
      <c r="C22" s="3" t="s">
        <v>29</v>
      </c>
      <c r="D22" s="4" t="s">
        <v>32</v>
      </c>
      <c r="E22" s="7" t="s">
        <v>17</v>
      </c>
      <c r="F22" s="1"/>
      <c r="G22" s="10">
        <f>G20</f>
        <v>174.9</v>
      </c>
      <c r="H22" s="10">
        <f>H23+H24</f>
        <v>174.9</v>
      </c>
      <c r="I22" s="10"/>
      <c r="J22" s="10">
        <f>J20</f>
        <v>174.9</v>
      </c>
    </row>
    <row r="23" spans="2:10" ht="44.25" customHeight="1">
      <c r="B23" s="6" t="s">
        <v>14</v>
      </c>
      <c r="C23" s="4" t="s">
        <v>29</v>
      </c>
      <c r="D23" s="4" t="s">
        <v>32</v>
      </c>
      <c r="E23" s="7" t="s">
        <v>17</v>
      </c>
      <c r="F23" s="7">
        <v>100</v>
      </c>
      <c r="G23" s="23">
        <v>159.3</v>
      </c>
      <c r="H23" s="23">
        <v>159.3</v>
      </c>
      <c r="I23" s="23"/>
      <c r="J23" s="23">
        <f>159.3</f>
        <v>159.3</v>
      </c>
    </row>
    <row r="24" spans="2:10" ht="23.25" customHeight="1">
      <c r="B24" s="6" t="s">
        <v>18</v>
      </c>
      <c r="C24" s="3" t="s">
        <v>29</v>
      </c>
      <c r="D24" s="4" t="s">
        <v>32</v>
      </c>
      <c r="E24" s="7" t="s">
        <v>17</v>
      </c>
      <c r="F24" s="7">
        <v>200</v>
      </c>
      <c r="G24" s="23">
        <v>15.6</v>
      </c>
      <c r="H24" s="23">
        <v>15.6</v>
      </c>
      <c r="I24" s="23"/>
      <c r="J24" s="23">
        <v>15.6</v>
      </c>
    </row>
    <row r="25" spans="2:10" ht="54" customHeight="1">
      <c r="B25" s="36" t="s">
        <v>19</v>
      </c>
      <c r="C25" s="38" t="s">
        <v>29</v>
      </c>
      <c r="D25" s="38" t="s">
        <v>33</v>
      </c>
      <c r="E25" s="35"/>
      <c r="F25" s="35"/>
      <c r="G25" s="39">
        <f>G26+G30</f>
        <v>3196.6</v>
      </c>
      <c r="H25" s="39">
        <f>H28+H29+H31</f>
        <v>3196.6</v>
      </c>
      <c r="I25" s="39">
        <f>I28+I29+I31</f>
        <v>120</v>
      </c>
      <c r="J25" s="39">
        <f>J26+J30</f>
        <v>3316.6</v>
      </c>
    </row>
    <row r="26" spans="2:10" ht="18.75" customHeight="1">
      <c r="B26" s="6" t="s">
        <v>10</v>
      </c>
      <c r="C26" s="3" t="s">
        <v>29</v>
      </c>
      <c r="D26" s="4" t="s">
        <v>33</v>
      </c>
      <c r="E26" s="7" t="s">
        <v>11</v>
      </c>
      <c r="F26" s="1"/>
      <c r="G26" s="14">
        <f>G28+G29</f>
        <v>3016</v>
      </c>
      <c r="H26" s="14">
        <f>H27</f>
        <v>3016</v>
      </c>
      <c r="I26" s="14"/>
      <c r="J26" s="14">
        <f>J28+J29</f>
        <v>3136</v>
      </c>
    </row>
    <row r="27" spans="2:10" ht="24" customHeight="1">
      <c r="B27" s="6" t="s">
        <v>16</v>
      </c>
      <c r="C27" s="4" t="s">
        <v>29</v>
      </c>
      <c r="D27" s="3" t="s">
        <v>33</v>
      </c>
      <c r="E27" s="9" t="s">
        <v>17</v>
      </c>
      <c r="F27" s="1"/>
      <c r="G27" s="10">
        <f>G26</f>
        <v>3016</v>
      </c>
      <c r="H27" s="10">
        <f>H28+H29</f>
        <v>3016</v>
      </c>
      <c r="I27" s="10"/>
      <c r="J27" s="10">
        <f>J26</f>
        <v>3136</v>
      </c>
    </row>
    <row r="28" spans="2:10" ht="41.25" customHeight="1">
      <c r="B28" s="6" t="s">
        <v>14</v>
      </c>
      <c r="C28" s="3" t="s">
        <v>29</v>
      </c>
      <c r="D28" s="4" t="s">
        <v>33</v>
      </c>
      <c r="E28" s="7" t="s">
        <v>17</v>
      </c>
      <c r="F28" s="7">
        <v>100</v>
      </c>
      <c r="G28" s="23">
        <v>1988.5</v>
      </c>
      <c r="H28" s="23">
        <v>1988.5</v>
      </c>
      <c r="I28" s="23"/>
      <c r="J28" s="23">
        <f>1988.5</f>
        <v>1988.5</v>
      </c>
    </row>
    <row r="29" spans="2:10" ht="21" customHeight="1">
      <c r="B29" s="6" t="s">
        <v>18</v>
      </c>
      <c r="C29" s="4" t="s">
        <v>29</v>
      </c>
      <c r="D29" s="4" t="s">
        <v>33</v>
      </c>
      <c r="E29" s="7" t="s">
        <v>17</v>
      </c>
      <c r="F29" s="7">
        <v>200</v>
      </c>
      <c r="G29" s="23">
        <v>1027.5</v>
      </c>
      <c r="H29" s="23">
        <v>1027.5</v>
      </c>
      <c r="I29" s="23">
        <v>120</v>
      </c>
      <c r="J29" s="23">
        <f>1027.5+120</f>
        <v>1147.5</v>
      </c>
    </row>
    <row r="30" spans="2:10" ht="17.25" customHeight="1">
      <c r="B30" s="8" t="s">
        <v>20</v>
      </c>
      <c r="C30" s="3" t="s">
        <v>29</v>
      </c>
      <c r="D30" s="4" t="s">
        <v>33</v>
      </c>
      <c r="E30" s="7" t="s">
        <v>21</v>
      </c>
      <c r="F30" s="1"/>
      <c r="G30" s="11">
        <f>G31</f>
        <v>180.6</v>
      </c>
      <c r="H30" s="11">
        <f>H31</f>
        <v>180.6</v>
      </c>
      <c r="I30" s="11"/>
      <c r="J30" s="11">
        <f>J31</f>
        <v>180.6</v>
      </c>
    </row>
    <row r="31" spans="2:10" ht="15.75" customHeight="1">
      <c r="B31" s="6" t="s">
        <v>22</v>
      </c>
      <c r="C31" s="4" t="s">
        <v>29</v>
      </c>
      <c r="D31" s="4" t="s">
        <v>33</v>
      </c>
      <c r="E31" s="7" t="s">
        <v>23</v>
      </c>
      <c r="F31" s="7">
        <v>800</v>
      </c>
      <c r="G31" s="24">
        <v>180.6</v>
      </c>
      <c r="H31" s="24">
        <v>180.6</v>
      </c>
      <c r="I31" s="24"/>
      <c r="J31" s="24">
        <v>180.6</v>
      </c>
    </row>
    <row r="32" spans="2:10" ht="41.25" customHeight="1">
      <c r="B32" s="36" t="s">
        <v>24</v>
      </c>
      <c r="C32" s="40" t="s">
        <v>29</v>
      </c>
      <c r="D32" s="38" t="s">
        <v>34</v>
      </c>
      <c r="E32" s="35"/>
      <c r="F32" s="35"/>
      <c r="G32" s="39">
        <f>G35</f>
        <v>381.2</v>
      </c>
      <c r="H32" s="39">
        <f>H35</f>
        <v>381.2</v>
      </c>
      <c r="I32" s="39">
        <f>I35</f>
        <v>0</v>
      </c>
      <c r="J32" s="39">
        <f>J35</f>
        <v>381.2</v>
      </c>
    </row>
    <row r="33" spans="2:10" ht="15.75" customHeight="1">
      <c r="B33" s="6" t="s">
        <v>10</v>
      </c>
      <c r="C33" s="4" t="s">
        <v>29</v>
      </c>
      <c r="D33" s="4" t="s">
        <v>34</v>
      </c>
      <c r="E33" s="7" t="s">
        <v>11</v>
      </c>
      <c r="F33" s="1"/>
      <c r="G33" s="11">
        <f>G35</f>
        <v>381.2</v>
      </c>
      <c r="H33" s="11">
        <f>H35</f>
        <v>381.2</v>
      </c>
      <c r="I33" s="11"/>
      <c r="J33" s="11">
        <f>J35</f>
        <v>381.2</v>
      </c>
    </row>
    <row r="34" spans="2:10" ht="21.75" customHeight="1">
      <c r="B34" s="6" t="s">
        <v>16</v>
      </c>
      <c r="C34" s="3" t="s">
        <v>29</v>
      </c>
      <c r="D34" s="4" t="s">
        <v>34</v>
      </c>
      <c r="E34" s="9" t="s">
        <v>17</v>
      </c>
      <c r="F34" s="1"/>
      <c r="G34" s="11">
        <f>G35</f>
        <v>381.2</v>
      </c>
      <c r="H34" s="11">
        <f>H35</f>
        <v>381.2</v>
      </c>
      <c r="I34" s="11"/>
      <c r="J34" s="11">
        <f>J35</f>
        <v>381.2</v>
      </c>
    </row>
    <row r="35" spans="2:10" ht="45.75" customHeight="1">
      <c r="B35" s="6" t="s">
        <v>14</v>
      </c>
      <c r="C35" s="4" t="s">
        <v>29</v>
      </c>
      <c r="D35" s="4" t="s">
        <v>34</v>
      </c>
      <c r="E35" s="7" t="s">
        <v>17</v>
      </c>
      <c r="F35" s="7">
        <v>100</v>
      </c>
      <c r="G35" s="23">
        <v>381.2</v>
      </c>
      <c r="H35" s="23">
        <v>381.2</v>
      </c>
      <c r="I35" s="23"/>
      <c r="J35" s="23">
        <f>381.2</f>
        <v>381.2</v>
      </c>
    </row>
    <row r="36" spans="2:10" ht="26.25">
      <c r="B36" s="34" t="s">
        <v>80</v>
      </c>
      <c r="C36" s="40" t="s">
        <v>29</v>
      </c>
      <c r="D36" s="38" t="s">
        <v>77</v>
      </c>
      <c r="E36" s="35"/>
      <c r="F36" s="35"/>
      <c r="G36" s="39">
        <f>G38</f>
        <v>0</v>
      </c>
      <c r="H36" s="39">
        <f>H38</f>
        <v>0</v>
      </c>
      <c r="I36" s="39">
        <f>I38</f>
        <v>0</v>
      </c>
      <c r="J36" s="39">
        <f>J38</f>
        <v>0</v>
      </c>
    </row>
    <row r="37" spans="2:10" ht="18.75">
      <c r="B37" s="6" t="s">
        <v>80</v>
      </c>
      <c r="C37" s="4" t="s">
        <v>29</v>
      </c>
      <c r="D37" s="4" t="s">
        <v>77</v>
      </c>
      <c r="E37" s="6" t="s">
        <v>79</v>
      </c>
      <c r="F37" s="1"/>
      <c r="G37" s="11"/>
      <c r="H37" s="11">
        <f>H38</f>
        <v>0</v>
      </c>
      <c r="I37" s="11"/>
      <c r="J37" s="11"/>
    </row>
    <row r="38" spans="2:10" ht="18.75">
      <c r="B38" s="6" t="s">
        <v>81</v>
      </c>
      <c r="C38" s="32" t="s">
        <v>29</v>
      </c>
      <c r="D38" s="4" t="s">
        <v>77</v>
      </c>
      <c r="E38" s="6" t="s">
        <v>78</v>
      </c>
      <c r="F38" s="7">
        <v>800</v>
      </c>
      <c r="G38" s="44">
        <v>0</v>
      </c>
      <c r="H38" s="44">
        <v>0</v>
      </c>
      <c r="I38" s="44"/>
      <c r="J38" s="44">
        <v>0</v>
      </c>
    </row>
    <row r="39" spans="2:10" ht="15">
      <c r="B39" s="36" t="s">
        <v>25</v>
      </c>
      <c r="C39" s="40" t="s">
        <v>29</v>
      </c>
      <c r="D39" s="38" t="s">
        <v>59</v>
      </c>
      <c r="E39" s="35"/>
      <c r="F39" s="35"/>
      <c r="G39" s="39">
        <f>G42</f>
        <v>10</v>
      </c>
      <c r="H39" s="39">
        <f>H42</f>
        <v>10</v>
      </c>
      <c r="I39" s="39">
        <f>I42</f>
        <v>0</v>
      </c>
      <c r="J39" s="39">
        <f>J42</f>
        <v>10</v>
      </c>
    </row>
    <row r="40" spans="2:10" ht="19.5" customHeight="1">
      <c r="B40" s="6" t="s">
        <v>10</v>
      </c>
      <c r="C40" s="4" t="s">
        <v>29</v>
      </c>
      <c r="D40" s="4" t="s">
        <v>59</v>
      </c>
      <c r="E40" s="7" t="s">
        <v>11</v>
      </c>
      <c r="F40" s="1"/>
      <c r="G40" s="10">
        <f>G42</f>
        <v>10</v>
      </c>
      <c r="H40" s="10">
        <f>H42</f>
        <v>10</v>
      </c>
      <c r="I40" s="10"/>
      <c r="J40" s="10">
        <f>J42</f>
        <v>10</v>
      </c>
    </row>
    <row r="41" spans="2:10" ht="17.25" customHeight="1">
      <c r="B41" s="6" t="s">
        <v>26</v>
      </c>
      <c r="C41" s="3" t="s">
        <v>29</v>
      </c>
      <c r="D41" s="4" t="s">
        <v>59</v>
      </c>
      <c r="E41" s="7" t="s">
        <v>27</v>
      </c>
      <c r="F41" s="1"/>
      <c r="G41" s="10">
        <f>G42</f>
        <v>10</v>
      </c>
      <c r="H41" s="10">
        <f>H42</f>
        <v>10</v>
      </c>
      <c r="I41" s="10"/>
      <c r="J41" s="10">
        <f>J42</f>
        <v>10</v>
      </c>
    </row>
    <row r="42" spans="2:10" ht="15.75" customHeight="1">
      <c r="B42" s="6" t="s">
        <v>22</v>
      </c>
      <c r="C42" s="4" t="s">
        <v>29</v>
      </c>
      <c r="D42" s="4" t="s">
        <v>59</v>
      </c>
      <c r="E42" s="7" t="s">
        <v>27</v>
      </c>
      <c r="F42" s="7">
        <v>800</v>
      </c>
      <c r="G42" s="23">
        <v>10</v>
      </c>
      <c r="H42" s="23">
        <v>10</v>
      </c>
      <c r="I42" s="23"/>
      <c r="J42" s="23">
        <v>10</v>
      </c>
    </row>
    <row r="43" spans="2:10" ht="15.75" customHeight="1">
      <c r="B43" s="45" t="s">
        <v>28</v>
      </c>
      <c r="C43" s="40" t="s">
        <v>29</v>
      </c>
      <c r="D43" s="38" t="s">
        <v>58</v>
      </c>
      <c r="E43" s="35"/>
      <c r="F43" s="35"/>
      <c r="G43" s="39">
        <f>G47+G46+G48</f>
        <v>205</v>
      </c>
      <c r="H43" s="39">
        <f>H46+H47+H48</f>
        <v>227</v>
      </c>
      <c r="I43" s="39">
        <f>I46+I47+I48</f>
        <v>1.5</v>
      </c>
      <c r="J43" s="39">
        <f>J47+J46+J48</f>
        <v>228.5</v>
      </c>
    </row>
    <row r="44" spans="2:10" ht="15.75" customHeight="1">
      <c r="B44" s="6" t="s">
        <v>10</v>
      </c>
      <c r="C44" s="4" t="s">
        <v>29</v>
      </c>
      <c r="D44" s="4" t="s">
        <v>58</v>
      </c>
      <c r="E44" s="7" t="s">
        <v>11</v>
      </c>
      <c r="F44" s="1"/>
      <c r="G44" s="15">
        <v>0</v>
      </c>
      <c r="H44" s="15"/>
      <c r="I44" s="15"/>
      <c r="J44" s="15">
        <v>0</v>
      </c>
    </row>
    <row r="45" spans="2:10" ht="22.5" customHeight="1">
      <c r="B45" s="6" t="s">
        <v>16</v>
      </c>
      <c r="C45" s="3" t="s">
        <v>29</v>
      </c>
      <c r="D45" s="4" t="s">
        <v>58</v>
      </c>
      <c r="E45" s="9" t="s">
        <v>17</v>
      </c>
      <c r="F45" s="1"/>
      <c r="G45" s="15">
        <v>0</v>
      </c>
      <c r="H45" s="15"/>
      <c r="I45" s="15"/>
      <c r="J45" s="15">
        <v>0</v>
      </c>
    </row>
    <row r="46" spans="2:10" ht="22.5" customHeight="1">
      <c r="B46" s="8" t="s">
        <v>35</v>
      </c>
      <c r="C46" s="4" t="s">
        <v>29</v>
      </c>
      <c r="D46" s="4">
        <v>13</v>
      </c>
      <c r="E46" s="6" t="s">
        <v>94</v>
      </c>
      <c r="F46" s="7">
        <v>200</v>
      </c>
      <c r="G46" s="48">
        <v>0</v>
      </c>
      <c r="H46" s="48">
        <v>0</v>
      </c>
      <c r="I46" s="48">
        <v>1.5</v>
      </c>
      <c r="J46" s="48">
        <v>1.5</v>
      </c>
    </row>
    <row r="47" spans="2:10" ht="18.75" customHeight="1">
      <c r="B47" s="8" t="s">
        <v>67</v>
      </c>
      <c r="C47" s="4" t="s">
        <v>29</v>
      </c>
      <c r="D47" s="4" t="s">
        <v>58</v>
      </c>
      <c r="E47" s="6" t="s">
        <v>88</v>
      </c>
      <c r="F47" s="7">
        <v>200</v>
      </c>
      <c r="G47" s="47">
        <v>0</v>
      </c>
      <c r="H47" s="47">
        <v>6.8</v>
      </c>
      <c r="I47" s="47"/>
      <c r="J47" s="47">
        <v>6.8</v>
      </c>
    </row>
    <row r="48" spans="2:10" ht="18.75" customHeight="1">
      <c r="B48" s="8" t="s">
        <v>67</v>
      </c>
      <c r="C48" s="4" t="s">
        <v>29</v>
      </c>
      <c r="D48" s="4" t="s">
        <v>58</v>
      </c>
      <c r="E48" s="6" t="s">
        <v>92</v>
      </c>
      <c r="F48" s="7">
        <v>200</v>
      </c>
      <c r="G48" s="47">
        <v>205</v>
      </c>
      <c r="H48" s="47">
        <v>220.2</v>
      </c>
      <c r="I48" s="47"/>
      <c r="J48" s="47">
        <f>205+15.2</f>
        <v>220.2</v>
      </c>
    </row>
    <row r="49" spans="2:10" ht="39">
      <c r="B49" s="34" t="s">
        <v>72</v>
      </c>
      <c r="C49" s="40" t="s">
        <v>32</v>
      </c>
      <c r="D49" s="38" t="s">
        <v>60</v>
      </c>
      <c r="E49" s="35"/>
      <c r="F49" s="35"/>
      <c r="G49" s="39">
        <f>G52+G54</f>
        <v>176</v>
      </c>
      <c r="H49" s="39">
        <f>H52+H54</f>
        <v>231.2</v>
      </c>
      <c r="I49" s="39">
        <f>I52+I54</f>
        <v>0</v>
      </c>
      <c r="J49" s="39">
        <f>J52+J54</f>
        <v>231.2</v>
      </c>
    </row>
    <row r="50" spans="2:10" ht="18.75">
      <c r="B50" s="6" t="s">
        <v>68</v>
      </c>
      <c r="C50" s="4" t="s">
        <v>32</v>
      </c>
      <c r="D50" s="4" t="s">
        <v>60</v>
      </c>
      <c r="E50" s="27">
        <v>7900032060</v>
      </c>
      <c r="F50" s="7"/>
      <c r="G50" s="30">
        <f>G52</f>
        <v>0</v>
      </c>
      <c r="H50" s="30">
        <f>H52</f>
        <v>55.2</v>
      </c>
      <c r="I50" s="30"/>
      <c r="J50" s="30">
        <f>J52</f>
        <v>55.2</v>
      </c>
    </row>
    <row r="51" spans="2:10" ht="28.5">
      <c r="B51" s="6" t="s">
        <v>69</v>
      </c>
      <c r="C51" s="4" t="s">
        <v>32</v>
      </c>
      <c r="D51" s="4" t="s">
        <v>60</v>
      </c>
      <c r="E51" s="27">
        <v>7900032060</v>
      </c>
      <c r="F51" s="7"/>
      <c r="G51" s="28">
        <f>G52</f>
        <v>0</v>
      </c>
      <c r="H51" s="28">
        <f>H52</f>
        <v>55.2</v>
      </c>
      <c r="I51" s="28"/>
      <c r="J51" s="28">
        <f>J52</f>
        <v>55.2</v>
      </c>
    </row>
    <row r="52" spans="2:10" ht="19.5">
      <c r="B52" s="13" t="s">
        <v>18</v>
      </c>
      <c r="C52" s="4" t="s">
        <v>32</v>
      </c>
      <c r="D52" s="4" t="s">
        <v>60</v>
      </c>
      <c r="E52" s="27">
        <v>7900032060</v>
      </c>
      <c r="F52" s="7">
        <v>200</v>
      </c>
      <c r="G52" s="46">
        <v>0</v>
      </c>
      <c r="H52" s="46">
        <v>55.2</v>
      </c>
      <c r="I52" s="46"/>
      <c r="J52" s="46">
        <v>55.2</v>
      </c>
    </row>
    <row r="53" spans="2:10" ht="29.25">
      <c r="B53" s="13" t="s">
        <v>70</v>
      </c>
      <c r="C53" s="4" t="s">
        <v>32</v>
      </c>
      <c r="D53" s="4" t="s">
        <v>60</v>
      </c>
      <c r="E53" s="8" t="s">
        <v>71</v>
      </c>
      <c r="F53" s="7"/>
      <c r="G53" s="28">
        <f>G54</f>
        <v>176</v>
      </c>
      <c r="H53" s="28">
        <f>H54</f>
        <v>176</v>
      </c>
      <c r="I53" s="28"/>
      <c r="J53" s="28">
        <f>J54</f>
        <v>176</v>
      </c>
    </row>
    <row r="54" spans="2:10" ht="19.5">
      <c r="B54" s="13" t="s">
        <v>18</v>
      </c>
      <c r="C54" s="4" t="s">
        <v>32</v>
      </c>
      <c r="D54" s="4" t="s">
        <v>60</v>
      </c>
      <c r="E54" s="6" t="s">
        <v>93</v>
      </c>
      <c r="F54" s="7">
        <v>200</v>
      </c>
      <c r="G54" s="47">
        <v>176</v>
      </c>
      <c r="H54" s="47">
        <v>176</v>
      </c>
      <c r="I54" s="47"/>
      <c r="J54" s="47">
        <v>176</v>
      </c>
    </row>
    <row r="55" spans="2:10" ht="22.5">
      <c r="B55" s="36" t="s">
        <v>36</v>
      </c>
      <c r="C55" s="38" t="s">
        <v>33</v>
      </c>
      <c r="D55" s="38" t="s">
        <v>60</v>
      </c>
      <c r="E55" s="35"/>
      <c r="F55" s="37"/>
      <c r="G55" s="39">
        <f>G59+G62</f>
        <v>0</v>
      </c>
      <c r="H55" s="39">
        <f>H59+H62</f>
        <v>1955.6</v>
      </c>
      <c r="I55" s="39">
        <f>I59+I62</f>
        <v>168.3</v>
      </c>
      <c r="J55" s="39">
        <f>J59+J62</f>
        <v>2123.9</v>
      </c>
    </row>
    <row r="56" spans="2:10" ht="15">
      <c r="B56" s="6" t="s">
        <v>8</v>
      </c>
      <c r="C56" s="3" t="s">
        <v>33</v>
      </c>
      <c r="D56" s="3" t="s">
        <v>60</v>
      </c>
      <c r="E56" s="6" t="s">
        <v>87</v>
      </c>
      <c r="F56" s="20"/>
      <c r="G56" s="11">
        <f>G59</f>
        <v>0</v>
      </c>
      <c r="H56" s="11"/>
      <c r="I56" s="11"/>
      <c r="J56" s="11">
        <f>J59</f>
        <v>1480.8</v>
      </c>
    </row>
    <row r="57" spans="2:10" ht="15">
      <c r="B57" s="6" t="s">
        <v>37</v>
      </c>
      <c r="C57" s="3" t="s">
        <v>33</v>
      </c>
      <c r="D57" s="3" t="s">
        <v>60</v>
      </c>
      <c r="E57" s="6" t="s">
        <v>86</v>
      </c>
      <c r="F57" s="20"/>
      <c r="G57" s="11">
        <f>G59</f>
        <v>0</v>
      </c>
      <c r="H57" s="11"/>
      <c r="I57" s="11"/>
      <c r="J57" s="11">
        <f>J59</f>
        <v>1480.8</v>
      </c>
    </row>
    <row r="58" spans="2:10" ht="15">
      <c r="B58" s="6" t="s">
        <v>38</v>
      </c>
      <c r="C58" s="3" t="s">
        <v>33</v>
      </c>
      <c r="D58" s="3" t="s">
        <v>60</v>
      </c>
      <c r="E58" s="6" t="s">
        <v>86</v>
      </c>
      <c r="F58" s="20"/>
      <c r="G58" s="11">
        <f>G59</f>
        <v>0</v>
      </c>
      <c r="H58" s="11"/>
      <c r="I58" s="11"/>
      <c r="J58" s="11">
        <f>J59</f>
        <v>1480.8</v>
      </c>
    </row>
    <row r="59" spans="2:10" ht="18.75">
      <c r="B59" s="6" t="s">
        <v>18</v>
      </c>
      <c r="C59" s="3" t="s">
        <v>33</v>
      </c>
      <c r="D59" s="3" t="s">
        <v>60</v>
      </c>
      <c r="E59" s="6" t="s">
        <v>86</v>
      </c>
      <c r="F59" s="7">
        <v>200</v>
      </c>
      <c r="G59" s="24">
        <v>0</v>
      </c>
      <c r="H59" s="24">
        <v>1480.8</v>
      </c>
      <c r="I59" s="24"/>
      <c r="J59" s="24">
        <v>1480.8</v>
      </c>
    </row>
    <row r="60" spans="2:10" ht="12.75">
      <c r="B60" s="26" t="s">
        <v>37</v>
      </c>
      <c r="C60" s="3" t="s">
        <v>33</v>
      </c>
      <c r="D60" s="3" t="s">
        <v>60</v>
      </c>
      <c r="E60" s="6" t="s">
        <v>39</v>
      </c>
      <c r="F60" s="7"/>
      <c r="G60" s="21">
        <f>G62</f>
        <v>0</v>
      </c>
      <c r="H60" s="21"/>
      <c r="I60" s="21"/>
      <c r="J60" s="21">
        <f>J62</f>
        <v>643.1</v>
      </c>
    </row>
    <row r="61" spans="2:10" ht="12.75">
      <c r="B61" s="26" t="s">
        <v>38</v>
      </c>
      <c r="C61" s="3" t="s">
        <v>33</v>
      </c>
      <c r="D61" s="3" t="s">
        <v>60</v>
      </c>
      <c r="E61" s="6" t="s">
        <v>39</v>
      </c>
      <c r="F61" s="7"/>
      <c r="G61" s="21">
        <f>G62</f>
        <v>0</v>
      </c>
      <c r="H61" s="21"/>
      <c r="I61" s="21"/>
      <c r="J61" s="21">
        <f>J62</f>
        <v>643.1</v>
      </c>
    </row>
    <row r="62" spans="2:10" ht="18.75">
      <c r="B62" s="26" t="s">
        <v>18</v>
      </c>
      <c r="C62" s="3" t="s">
        <v>33</v>
      </c>
      <c r="D62" s="3" t="s">
        <v>60</v>
      </c>
      <c r="E62" s="6" t="s">
        <v>39</v>
      </c>
      <c r="F62" s="7">
        <v>200</v>
      </c>
      <c r="G62" s="24">
        <v>0</v>
      </c>
      <c r="H62" s="24">
        <v>474.8</v>
      </c>
      <c r="I62" s="24">
        <v>168.3</v>
      </c>
      <c r="J62" s="24">
        <f>474.8+168.3</f>
        <v>643.1</v>
      </c>
    </row>
    <row r="63" spans="2:10" ht="15">
      <c r="B63" s="36" t="s">
        <v>40</v>
      </c>
      <c r="C63" s="38" t="s">
        <v>57</v>
      </c>
      <c r="D63" s="38" t="s">
        <v>30</v>
      </c>
      <c r="E63" s="35"/>
      <c r="F63" s="37"/>
      <c r="G63" s="39">
        <f>G67+G71+G73+G75+G78</f>
        <v>5402.4</v>
      </c>
      <c r="H63" s="39">
        <f>H67+H71+H73+H75+H78</f>
        <v>5960.099999999999</v>
      </c>
      <c r="I63" s="39">
        <f>I67+I71+I73+I75+I78</f>
        <v>-348.7</v>
      </c>
      <c r="J63" s="39">
        <f>J67+J71+J73+J75+J78</f>
        <v>5611.4</v>
      </c>
    </row>
    <row r="64" spans="2:10" ht="15">
      <c r="B64" s="6" t="s">
        <v>8</v>
      </c>
      <c r="C64" s="2" t="s">
        <v>57</v>
      </c>
      <c r="D64" s="2" t="s">
        <v>31</v>
      </c>
      <c r="E64" s="12" t="s">
        <v>9</v>
      </c>
      <c r="F64" s="20"/>
      <c r="G64" s="5">
        <f>G67</f>
        <v>0</v>
      </c>
      <c r="H64" s="5"/>
      <c r="I64" s="5"/>
      <c r="J64" s="5">
        <f>J67</f>
        <v>229.2</v>
      </c>
    </row>
    <row r="65" spans="2:10" ht="15">
      <c r="B65" s="6" t="s">
        <v>41</v>
      </c>
      <c r="C65" s="2" t="s">
        <v>57</v>
      </c>
      <c r="D65" s="2" t="s">
        <v>31</v>
      </c>
      <c r="E65" s="12" t="s">
        <v>83</v>
      </c>
      <c r="F65" s="20"/>
      <c r="G65" s="5">
        <f>G67</f>
        <v>0</v>
      </c>
      <c r="H65" s="5"/>
      <c r="I65" s="5"/>
      <c r="J65" s="5">
        <f>J67</f>
        <v>229.2</v>
      </c>
    </row>
    <row r="66" spans="2:10" ht="15">
      <c r="B66" s="6" t="s">
        <v>42</v>
      </c>
      <c r="C66" s="4" t="s">
        <v>57</v>
      </c>
      <c r="D66" s="4" t="s">
        <v>31</v>
      </c>
      <c r="E66" s="6" t="s">
        <v>82</v>
      </c>
      <c r="F66" s="20"/>
      <c r="G66" s="5">
        <f>G67</f>
        <v>0</v>
      </c>
      <c r="H66" s="5"/>
      <c r="I66" s="5"/>
      <c r="J66" s="5">
        <f>J67</f>
        <v>229.2</v>
      </c>
    </row>
    <row r="67" spans="2:10" ht="19.5">
      <c r="B67" s="13" t="s">
        <v>18</v>
      </c>
      <c r="C67" s="4" t="s">
        <v>57</v>
      </c>
      <c r="D67" s="4" t="s">
        <v>31</v>
      </c>
      <c r="E67" s="6" t="s">
        <v>82</v>
      </c>
      <c r="F67" s="7">
        <v>200</v>
      </c>
      <c r="G67" s="24">
        <v>0</v>
      </c>
      <c r="H67" s="24">
        <v>229.2</v>
      </c>
      <c r="I67" s="24"/>
      <c r="J67" s="24">
        <v>229.2</v>
      </c>
    </row>
    <row r="68" spans="2:10" ht="15">
      <c r="B68" s="6" t="s">
        <v>8</v>
      </c>
      <c r="C68" s="3" t="s">
        <v>57</v>
      </c>
      <c r="D68" s="4" t="s">
        <v>32</v>
      </c>
      <c r="E68" s="6" t="s">
        <v>9</v>
      </c>
      <c r="F68" s="20"/>
      <c r="G68" s="5">
        <f>G71+G75+G73</f>
        <v>5402.4</v>
      </c>
      <c r="H68" s="5"/>
      <c r="I68" s="5"/>
      <c r="J68" s="5">
        <f>J71+J75+J73</f>
        <v>5382.2</v>
      </c>
    </row>
    <row r="69" spans="2:10" ht="15">
      <c r="B69" s="6" t="s">
        <v>43</v>
      </c>
      <c r="C69" s="3" t="s">
        <v>57</v>
      </c>
      <c r="D69" s="4" t="s">
        <v>32</v>
      </c>
      <c r="E69" s="6" t="s">
        <v>44</v>
      </c>
      <c r="F69" s="20"/>
      <c r="G69" s="5">
        <f>G68</f>
        <v>5402.4</v>
      </c>
      <c r="H69" s="5">
        <f>H71+H73+H75</f>
        <v>5730.9</v>
      </c>
      <c r="I69" s="5"/>
      <c r="J69" s="5">
        <f>J68</f>
        <v>5382.2</v>
      </c>
    </row>
    <row r="70" spans="2:10" ht="15">
      <c r="B70" s="8" t="s">
        <v>45</v>
      </c>
      <c r="C70" s="3" t="s">
        <v>57</v>
      </c>
      <c r="D70" s="4" t="s">
        <v>32</v>
      </c>
      <c r="E70" s="6" t="s">
        <v>46</v>
      </c>
      <c r="F70" s="20"/>
      <c r="G70" s="10">
        <f>G71</f>
        <v>4449</v>
      </c>
      <c r="H70" s="10">
        <f>H71</f>
        <v>4449</v>
      </c>
      <c r="I70" s="10"/>
      <c r="J70" s="10">
        <f>J71</f>
        <v>4100.3</v>
      </c>
    </row>
    <row r="71" spans="2:10" ht="18.75">
      <c r="B71" s="6" t="s">
        <v>18</v>
      </c>
      <c r="C71" s="3" t="s">
        <v>57</v>
      </c>
      <c r="D71" s="4" t="s">
        <v>32</v>
      </c>
      <c r="E71" s="6" t="s">
        <v>46</v>
      </c>
      <c r="F71" s="7">
        <v>200</v>
      </c>
      <c r="G71" s="22">
        <v>4449</v>
      </c>
      <c r="H71" s="22">
        <v>4449</v>
      </c>
      <c r="I71" s="22">
        <v>-348.7</v>
      </c>
      <c r="J71" s="22">
        <f>4449-348.7</f>
        <v>4100.3</v>
      </c>
    </row>
    <row r="72" spans="2:10" ht="15">
      <c r="B72" s="8" t="s">
        <v>47</v>
      </c>
      <c r="C72" s="3" t="s">
        <v>57</v>
      </c>
      <c r="D72" s="4" t="s">
        <v>32</v>
      </c>
      <c r="E72" s="8" t="s">
        <v>48</v>
      </c>
      <c r="F72" s="20"/>
      <c r="G72" s="5">
        <f>G73</f>
        <v>0</v>
      </c>
      <c r="H72" s="5">
        <f>H73</f>
        <v>328.5</v>
      </c>
      <c r="I72" s="5"/>
      <c r="J72" s="5">
        <f>J73</f>
        <v>328.5</v>
      </c>
    </row>
    <row r="73" spans="2:10" ht="18.75">
      <c r="B73" s="6" t="s">
        <v>18</v>
      </c>
      <c r="C73" s="3" t="s">
        <v>57</v>
      </c>
      <c r="D73" s="4" t="s">
        <v>32</v>
      </c>
      <c r="E73" s="6" t="s">
        <v>48</v>
      </c>
      <c r="F73" s="7">
        <v>200</v>
      </c>
      <c r="G73" s="22">
        <v>0</v>
      </c>
      <c r="H73" s="22">
        <v>328.5</v>
      </c>
      <c r="I73" s="22"/>
      <c r="J73" s="22">
        <v>328.5</v>
      </c>
    </row>
    <row r="74" spans="2:10" ht="15">
      <c r="B74" s="8" t="s">
        <v>49</v>
      </c>
      <c r="C74" s="3" t="s">
        <v>57</v>
      </c>
      <c r="D74" s="4" t="s">
        <v>32</v>
      </c>
      <c r="E74" s="8" t="s">
        <v>50</v>
      </c>
      <c r="F74" s="20"/>
      <c r="G74" s="5">
        <f>G75</f>
        <v>953.4</v>
      </c>
      <c r="H74" s="5">
        <f>H75</f>
        <v>953.4</v>
      </c>
      <c r="I74" s="5"/>
      <c r="J74" s="5">
        <f>J75</f>
        <v>953.4</v>
      </c>
    </row>
    <row r="75" spans="2:10" ht="18.75">
      <c r="B75" s="6" t="s">
        <v>18</v>
      </c>
      <c r="C75" s="3" t="s">
        <v>57</v>
      </c>
      <c r="D75" s="4" t="s">
        <v>32</v>
      </c>
      <c r="E75" s="6" t="s">
        <v>50</v>
      </c>
      <c r="F75" s="7">
        <v>200</v>
      </c>
      <c r="G75" s="25">
        <v>953.4</v>
      </c>
      <c r="H75" s="25">
        <v>953.4</v>
      </c>
      <c r="I75" s="25"/>
      <c r="J75" s="25">
        <v>953.4</v>
      </c>
    </row>
    <row r="76" spans="2:10" ht="18.75">
      <c r="B76" s="6" t="s">
        <v>74</v>
      </c>
      <c r="C76" s="3" t="s">
        <v>57</v>
      </c>
      <c r="D76" s="3" t="s">
        <v>57</v>
      </c>
      <c r="E76" s="6"/>
      <c r="F76" s="7"/>
      <c r="G76" s="29">
        <f>G78</f>
        <v>0</v>
      </c>
      <c r="H76" s="29">
        <f>H78</f>
        <v>0</v>
      </c>
      <c r="I76" s="29"/>
      <c r="J76" s="29">
        <f>J78</f>
        <v>0</v>
      </c>
    </row>
    <row r="77" spans="2:10" ht="18.75">
      <c r="B77" s="6" t="s">
        <v>75</v>
      </c>
      <c r="C77" s="3" t="s">
        <v>57</v>
      </c>
      <c r="D77" s="3" t="s">
        <v>57</v>
      </c>
      <c r="E77" s="8" t="s">
        <v>73</v>
      </c>
      <c r="F77" s="9"/>
      <c r="G77" s="31">
        <f>G78</f>
        <v>0</v>
      </c>
      <c r="H77" s="31">
        <f>H78</f>
        <v>0</v>
      </c>
      <c r="I77" s="31"/>
      <c r="J77" s="31">
        <f>J78</f>
        <v>0</v>
      </c>
    </row>
    <row r="78" spans="2:10" ht="18.75">
      <c r="B78" s="6" t="s">
        <v>76</v>
      </c>
      <c r="C78" s="4" t="s">
        <v>57</v>
      </c>
      <c r="D78" s="4" t="s">
        <v>57</v>
      </c>
      <c r="E78" s="6" t="s">
        <v>73</v>
      </c>
      <c r="F78" s="7"/>
      <c r="G78" s="41">
        <v>0</v>
      </c>
      <c r="H78" s="41">
        <v>0</v>
      </c>
      <c r="I78" s="41"/>
      <c r="J78" s="41">
        <v>0</v>
      </c>
    </row>
    <row r="79" spans="2:10" ht="15">
      <c r="B79" s="34" t="s">
        <v>66</v>
      </c>
      <c r="C79" s="38">
        <v>10</v>
      </c>
      <c r="D79" s="38" t="s">
        <v>30</v>
      </c>
      <c r="E79" s="35"/>
      <c r="F79" s="37"/>
      <c r="G79" s="39">
        <f>G84</f>
        <v>4.5</v>
      </c>
      <c r="H79" s="39">
        <f>H84</f>
        <v>4.5</v>
      </c>
      <c r="I79" s="39">
        <f>I84</f>
        <v>16.3</v>
      </c>
      <c r="J79" s="39">
        <f>J84</f>
        <v>20.8</v>
      </c>
    </row>
    <row r="80" spans="2:10" ht="15">
      <c r="B80" s="6" t="s">
        <v>8</v>
      </c>
      <c r="C80" s="4">
        <v>10</v>
      </c>
      <c r="D80" s="4" t="s">
        <v>32</v>
      </c>
      <c r="E80" s="6" t="s">
        <v>9</v>
      </c>
      <c r="F80" s="20"/>
      <c r="G80" s="11">
        <f>G84</f>
        <v>4.5</v>
      </c>
      <c r="H80" s="11">
        <f>H84</f>
        <v>4.5</v>
      </c>
      <c r="I80" s="11"/>
      <c r="J80" s="11">
        <f>J84</f>
        <v>20.8</v>
      </c>
    </row>
    <row r="81" spans="2:10" ht="19.5">
      <c r="B81" s="13" t="s">
        <v>51</v>
      </c>
      <c r="C81" s="4">
        <v>10</v>
      </c>
      <c r="D81" s="4" t="s">
        <v>32</v>
      </c>
      <c r="E81" s="6" t="s">
        <v>52</v>
      </c>
      <c r="F81" s="20"/>
      <c r="G81" s="11">
        <f>G84</f>
        <v>4.5</v>
      </c>
      <c r="H81" s="11">
        <f>H84</f>
        <v>4.5</v>
      </c>
      <c r="I81" s="11"/>
      <c r="J81" s="11">
        <f>J84</f>
        <v>20.8</v>
      </c>
    </row>
    <row r="82" spans="2:10" ht="18.75">
      <c r="B82" s="6" t="s">
        <v>53</v>
      </c>
      <c r="C82" s="4">
        <v>10</v>
      </c>
      <c r="D82" s="4" t="s">
        <v>32</v>
      </c>
      <c r="E82" s="6" t="s">
        <v>54</v>
      </c>
      <c r="F82" s="20"/>
      <c r="G82" s="11">
        <f>G84</f>
        <v>4.5</v>
      </c>
      <c r="H82" s="11">
        <f>H84</f>
        <v>4.5</v>
      </c>
      <c r="I82" s="11"/>
      <c r="J82" s="11">
        <f>J84</f>
        <v>20.8</v>
      </c>
    </row>
    <row r="83" spans="2:10" ht="29.25">
      <c r="B83" s="13" t="s">
        <v>55</v>
      </c>
      <c r="C83" s="4">
        <v>10</v>
      </c>
      <c r="D83" s="4" t="s">
        <v>32</v>
      </c>
      <c r="E83" s="6" t="s">
        <v>54</v>
      </c>
      <c r="F83" s="20"/>
      <c r="G83" s="11">
        <f>G84</f>
        <v>4.5</v>
      </c>
      <c r="H83" s="11">
        <f>H84</f>
        <v>4.5</v>
      </c>
      <c r="I83" s="11"/>
      <c r="J83" s="11">
        <f>J84</f>
        <v>20.8</v>
      </c>
    </row>
    <row r="84" spans="2:10" ht="12.75">
      <c r="B84" s="6" t="s">
        <v>56</v>
      </c>
      <c r="C84" s="4">
        <v>10</v>
      </c>
      <c r="D84" s="4" t="s">
        <v>32</v>
      </c>
      <c r="E84" s="6" t="s">
        <v>54</v>
      </c>
      <c r="F84" s="7">
        <v>300</v>
      </c>
      <c r="G84" s="25">
        <v>4.5</v>
      </c>
      <c r="H84" s="25">
        <v>4.5</v>
      </c>
      <c r="I84" s="25">
        <v>16.3</v>
      </c>
      <c r="J84" s="25">
        <f>4.5+16.3</f>
        <v>20.8</v>
      </c>
    </row>
    <row r="85" spans="2:9" ht="12.75">
      <c r="B85" s="42"/>
      <c r="C85" s="43"/>
      <c r="D85" s="43"/>
      <c r="E85" s="43"/>
      <c r="F85" s="43"/>
      <c r="G85" s="42"/>
      <c r="H85" s="42"/>
      <c r="I85" s="42"/>
    </row>
    <row r="86" spans="2:9" ht="12.75">
      <c r="B86" s="42"/>
      <c r="C86" s="43"/>
      <c r="D86" s="43"/>
      <c r="E86" s="43"/>
      <c r="F86" s="43"/>
      <c r="G86" s="42"/>
      <c r="H86" s="42"/>
      <c r="I86" s="42"/>
    </row>
    <row r="87" spans="2:9" ht="12.75">
      <c r="B87" s="42"/>
      <c r="C87" s="43"/>
      <c r="D87" s="43"/>
      <c r="E87" s="43"/>
      <c r="F87" s="43"/>
      <c r="G87" s="42"/>
      <c r="H87" s="42"/>
      <c r="I87" s="42"/>
    </row>
    <row r="88" spans="2:9" ht="12.75">
      <c r="B88" s="42"/>
      <c r="C88" s="43"/>
      <c r="D88" s="43"/>
      <c r="E88" s="43"/>
      <c r="F88" s="43"/>
      <c r="G88" s="42"/>
      <c r="H88" s="42"/>
      <c r="I88" s="42"/>
    </row>
    <row r="89" spans="2:9" ht="12.75">
      <c r="B89" s="42"/>
      <c r="C89" s="42"/>
      <c r="D89" s="42"/>
      <c r="E89" s="42"/>
      <c r="F89" s="42"/>
      <c r="G89" s="42"/>
      <c r="H89" s="42"/>
      <c r="I89" s="42"/>
    </row>
  </sheetData>
  <sheetProtection/>
  <mergeCells count="16">
    <mergeCell ref="B8:J8"/>
    <mergeCell ref="A3:J3"/>
    <mergeCell ref="A4:J4"/>
    <mergeCell ref="A5:J5"/>
    <mergeCell ref="A6:J6"/>
    <mergeCell ref="A7:J7"/>
    <mergeCell ref="I1:J1"/>
    <mergeCell ref="I11:I12"/>
    <mergeCell ref="J11:J12"/>
    <mergeCell ref="B11:B12"/>
    <mergeCell ref="C11:F11"/>
    <mergeCell ref="G11:G12"/>
    <mergeCell ref="B10:J10"/>
    <mergeCell ref="H11:H12"/>
    <mergeCell ref="B9:J9"/>
    <mergeCell ref="A2:J2"/>
  </mergeCells>
  <printOptions/>
  <pageMargins left="0.7874015748031497" right="0.3937007874015748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2017-09-15T11:33:22Z</cp:lastPrinted>
  <dcterms:created xsi:type="dcterms:W3CDTF">1996-10-08T23:32:33Z</dcterms:created>
  <dcterms:modified xsi:type="dcterms:W3CDTF">2017-12-08T09:53:18Z</dcterms:modified>
  <cp:category/>
  <cp:version/>
  <cp:contentType/>
  <cp:contentStatus/>
</cp:coreProperties>
</file>